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24340" yWindow="0" windowWidth="25600" windowHeight="1838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4" i="1" l="1"/>
  <c r="F65" i="1"/>
  <c r="F66" i="1"/>
  <c r="F67" i="1"/>
  <c r="D68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G52" i="1"/>
  <c r="E53" i="1"/>
  <c r="G53" i="1"/>
  <c r="G54" i="1"/>
  <c r="E55" i="1"/>
  <c r="G55" i="1"/>
  <c r="G56" i="1"/>
  <c r="G57" i="1"/>
  <c r="G58" i="1"/>
  <c r="G59" i="1"/>
  <c r="B52" i="1"/>
  <c r="G36" i="1"/>
  <c r="E37" i="1"/>
  <c r="G37" i="1"/>
  <c r="G38" i="1"/>
  <c r="G39" i="1"/>
  <c r="G40" i="1"/>
  <c r="G41" i="1"/>
  <c r="G42" i="1"/>
  <c r="G43" i="1"/>
  <c r="G44" i="1"/>
  <c r="G45" i="1"/>
  <c r="G46" i="1"/>
  <c r="G47" i="1"/>
  <c r="G48" i="1"/>
  <c r="B41" i="1"/>
  <c r="B36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E6" i="1"/>
  <c r="E11" i="1"/>
  <c r="E12" i="1"/>
  <c r="E23" i="1"/>
  <c r="G30" i="1"/>
  <c r="G31" i="1"/>
  <c r="G32" i="1"/>
</calcChain>
</file>

<file path=xl/sharedStrings.xml><?xml version="1.0" encoding="utf-8"?>
<sst xmlns="http://schemas.openxmlformats.org/spreadsheetml/2006/main" count="153" uniqueCount="70">
  <si>
    <t>LOT</t>
  </si>
  <si>
    <t>unité</t>
  </si>
  <si>
    <t>qté</t>
  </si>
  <si>
    <t xml:space="preserve">PU ht </t>
  </si>
  <si>
    <t>total ht</t>
  </si>
  <si>
    <t>Revêtements de sol</t>
  </si>
  <si>
    <t>RDC</t>
  </si>
  <si>
    <t>Chape de mortier ép,4,5cm RDC</t>
  </si>
  <si>
    <t>m2</t>
  </si>
  <si>
    <t>Pose carrelage intérieur</t>
  </si>
  <si>
    <t xml:space="preserve">Pose de plinthes sur sols carrelés </t>
  </si>
  <si>
    <t>ml</t>
  </si>
  <si>
    <t>Pose faïence murale sdb 250h</t>
  </si>
  <si>
    <t>Pose du siphon de sol</t>
  </si>
  <si>
    <t>F</t>
  </si>
  <si>
    <t>Ragréage autolissant RDC pour le parquet flottant (2 couches)</t>
  </si>
  <si>
    <t>Pose de parquet flottant RDC</t>
  </si>
  <si>
    <t>Pose de barres de seuil pour parquet flottant RDC</t>
  </si>
  <si>
    <t>Pose de plitnhes assorties au parquet flottant RDC</t>
  </si>
  <si>
    <t>Ragréage autolissant RDC pour carrelage terrasse (1 couche)</t>
  </si>
  <si>
    <t>Pose carrelage sol terrasse</t>
  </si>
  <si>
    <t>Pose carrelage escalier 1 marches et contre-marches</t>
  </si>
  <si>
    <t>Pose plinthe escalier</t>
  </si>
  <si>
    <t>R+1</t>
  </si>
  <si>
    <t>Pose faïence murale sdb 250h bacs douche et jupe baignoire</t>
  </si>
  <si>
    <t>Ragréage autolissant pour le parquet contrecollé (2 couches)</t>
  </si>
  <si>
    <t>Pose de parquet flottant pour parquet contrecollé</t>
  </si>
  <si>
    <t>Pose de barres de seuil pour parquet</t>
  </si>
  <si>
    <t>Pose de plitnhes assorties au parquet</t>
  </si>
  <si>
    <t>Ragréage autolissant pour carrelage terrasse (1 couche)</t>
  </si>
  <si>
    <t>TOT. HT</t>
  </si>
  <si>
    <t>TVA 13%</t>
  </si>
  <si>
    <t>TOT. TTC</t>
  </si>
  <si>
    <t>SOUS-TOT HT</t>
  </si>
  <si>
    <t>FAUX-PLAFONDS</t>
  </si>
  <si>
    <t>Faux plafond placo standard sur ossature métal RDC F5</t>
  </si>
  <si>
    <t>Faux plafond placo hydro sur ossature métal RDC F2</t>
  </si>
  <si>
    <t>Faux plafond placo hydro sur ossature métal RDC terrasse</t>
  </si>
  <si>
    <t>Faux-plafond plâtre sur nergalto sur ossature métal R+1 F5</t>
  </si>
  <si>
    <t xml:space="preserve">Faux plafond placo hydro sur ossature métal cage escalier </t>
  </si>
  <si>
    <t>CLOISONS PLACO</t>
  </si>
  <si>
    <t>Cloison placo 2 faces STD ossat. métal 48mm isolation laine de verre RDC F2</t>
  </si>
  <si>
    <t>Cloison placo 2 faces HYDRO ossat. métal 48mm isolation laine de verre RDC F2</t>
  </si>
  <si>
    <t>Cloison placo 2 faces HYDRO ossat. métal 48mm isolation laine de verre RDC F5</t>
  </si>
  <si>
    <t>Cloison placo 2 faces STD ossat. métal 48mm isolation laine de verre R+1 F5</t>
  </si>
  <si>
    <t>Cloison placo 2 faces HYDRO ossat. métal 48mm isolation laine de verre R+1 F5</t>
  </si>
  <si>
    <t>PEINTURE</t>
  </si>
  <si>
    <t>Peinture sur faux-plafond placo (calicot, primaire et 2 couches finition mate)</t>
  </si>
  <si>
    <t>Peinture sur plafond béton (parenduit, primaire et 2 couches finition mate)</t>
  </si>
  <si>
    <t>Peinture sur cloisons placo (calicot, primaire et 2 couches finition satinée)</t>
  </si>
  <si>
    <t>Peinture sur voiles béton</t>
  </si>
  <si>
    <t>Peinture sur DEP</t>
  </si>
  <si>
    <t>CHARPENTE COUVERTURE</t>
  </si>
  <si>
    <t>Sécurité en phase chantier (travail en hauteur)</t>
  </si>
  <si>
    <t>Platine ancrage</t>
  </si>
  <si>
    <t>u</t>
  </si>
  <si>
    <t>Poutre treillis terrasse</t>
  </si>
  <si>
    <t>kg</t>
  </si>
  <si>
    <t>Arbas IPE 140 (12,9kg/ml)</t>
  </si>
  <si>
    <t>Pannes IPE 80 (6kg/ml)</t>
  </si>
  <si>
    <t>Ramasse panne cornière 60x60x6 (5,53kg/ml)</t>
  </si>
  <si>
    <t>Contreventement cornière 40x40 (2,46kg/ml)</t>
  </si>
  <si>
    <t>Mise en peinture antirouille charpente</t>
  </si>
  <si>
    <t>Film antithermique</t>
  </si>
  <si>
    <t>Isolation laine de roche</t>
  </si>
  <si>
    <t>Couverture tôle ondulée ou nervurée prélaquée</t>
  </si>
  <si>
    <t>Demi-faîtière</t>
  </si>
  <si>
    <t>Solin</t>
  </si>
  <si>
    <t>Couvertine sur voile</t>
  </si>
  <si>
    <t>Cheneau tôle prélaquée (Gouttière 15/10)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</si>
</sst>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€_-;\-* #,##0\ _€_-;_-* &quot;-&quot;??\ _€_-;_-@_-"/>
    <numFmt numFmtId="165" formatCode="_-* #,##0.00\ _€_-;\-* #,##0.00\ _€_-;_-* &quot;-&quot;??\ _€_-;_-@_-"/>
  </numFmts>
  <fonts count="7" x14ac:knownFonts="1"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scheme val="minor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/>
    </xf>
    <xf numFmtId="164" fontId="2" fillId="0" borderId="1" xfId="2" applyNumberFormat="1" applyFont="1" applyBorder="1" applyAlignment="1">
      <alignment vertical="center"/>
    </xf>
    <xf numFmtId="0" fontId="2" fillId="0" borderId="0" xfId="1" applyFont="1"/>
    <xf numFmtId="0" fontId="2" fillId="2" borderId="1" xfId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right"/>
    </xf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164" fontId="2" fillId="0" borderId="1" xfId="2" applyNumberFormat="1" applyFont="1" applyFill="1" applyBorder="1" applyAlignment="1">
      <alignment horizontal="center"/>
    </xf>
    <xf numFmtId="164" fontId="2" fillId="0" borderId="1" xfId="2" applyNumberFormat="1" applyFont="1" applyFill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center"/>
    </xf>
    <xf numFmtId="0" fontId="6" fillId="0" borderId="1" xfId="3" applyFont="1" applyBorder="1"/>
    <xf numFmtId="0" fontId="6" fillId="0" borderId="1" xfId="3" applyFont="1" applyBorder="1" applyAlignment="1">
      <alignment horizontal="center"/>
    </xf>
    <xf numFmtId="0" fontId="6" fillId="0" borderId="1" xfId="3" applyFont="1" applyBorder="1" applyAlignment="1"/>
  </cellXfs>
  <cellStyles count="4">
    <cellStyle name="Milliers 2" xfId="2"/>
    <cellStyle name="Normal" xfId="0" builtinId="0"/>
    <cellStyle name="Normal 2" xfId="1"/>
    <cellStyle name="Normal 3" xfId="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1"/>
  <sheetViews>
    <sheetView tabSelected="1" topLeftCell="A17" workbookViewId="0">
      <selection activeCell="B60" sqref="B60"/>
    </sheetView>
  </sheetViews>
  <sheetFormatPr baseColWidth="10" defaultRowHeight="15" x14ac:dyDescent="0"/>
  <cols>
    <col min="1" max="1" width="22.6640625" bestFit="1" customWidth="1"/>
    <col min="2" max="2" width="34" bestFit="1" customWidth="1"/>
    <col min="3" max="3" width="51.5" bestFit="1" customWidth="1"/>
    <col min="7" max="7" width="12" bestFit="1" customWidth="1"/>
  </cols>
  <sheetData>
    <row r="3" spans="1:7">
      <c r="A3" s="1" t="s">
        <v>0</v>
      </c>
      <c r="B3" s="2"/>
      <c r="C3" s="3"/>
      <c r="D3" s="4" t="s">
        <v>1</v>
      </c>
      <c r="E3" s="4" t="s">
        <v>2</v>
      </c>
      <c r="F3" s="1" t="s">
        <v>3</v>
      </c>
      <c r="G3" s="1" t="s">
        <v>4</v>
      </c>
    </row>
    <row r="4" spans="1:7">
      <c r="A4" s="5" t="s">
        <v>5</v>
      </c>
      <c r="B4" s="6" t="s">
        <v>6</v>
      </c>
      <c r="C4" s="3" t="s">
        <v>7</v>
      </c>
      <c r="D4" s="4" t="s">
        <v>8</v>
      </c>
      <c r="E4" s="4">
        <v>118</v>
      </c>
      <c r="F4" s="7"/>
      <c r="G4" s="8">
        <f t="shared" ref="G4:G29" si="0">E4*F4</f>
        <v>0</v>
      </c>
    </row>
    <row r="5" spans="1:7">
      <c r="A5" s="5"/>
      <c r="B5" s="6"/>
      <c r="C5" s="3" t="s">
        <v>9</v>
      </c>
      <c r="D5" s="4" t="s">
        <v>8</v>
      </c>
      <c r="E5" s="4">
        <v>70.5</v>
      </c>
      <c r="F5" s="7"/>
      <c r="G5" s="8">
        <f t="shared" si="0"/>
        <v>0</v>
      </c>
    </row>
    <row r="6" spans="1:7">
      <c r="A6" s="5"/>
      <c r="B6" s="6"/>
      <c r="C6" s="3" t="s">
        <v>10</v>
      </c>
      <c r="D6" s="4" t="s">
        <v>11</v>
      </c>
      <c r="E6" s="4">
        <f>39+19+6.7+3.4+4.9</f>
        <v>73.000000000000014</v>
      </c>
      <c r="F6" s="7"/>
      <c r="G6" s="8">
        <f t="shared" si="0"/>
        <v>0</v>
      </c>
    </row>
    <row r="7" spans="1:7">
      <c r="A7" s="5"/>
      <c r="B7" s="6"/>
      <c r="C7" s="3" t="s">
        <v>12</v>
      </c>
      <c r="D7" s="4" t="s">
        <v>8</v>
      </c>
      <c r="E7" s="4">
        <v>9.5</v>
      </c>
      <c r="F7" s="7"/>
      <c r="G7" s="8">
        <f t="shared" si="0"/>
        <v>0</v>
      </c>
    </row>
    <row r="8" spans="1:7">
      <c r="A8" s="5"/>
      <c r="B8" s="6"/>
      <c r="C8" s="3" t="s">
        <v>13</v>
      </c>
      <c r="D8" s="4" t="s">
        <v>14</v>
      </c>
      <c r="E8" s="4">
        <v>1</v>
      </c>
      <c r="F8" s="7"/>
      <c r="G8" s="8">
        <f t="shared" si="0"/>
        <v>0</v>
      </c>
    </row>
    <row r="9" spans="1:7">
      <c r="A9" s="5"/>
      <c r="B9" s="6"/>
      <c r="C9" s="3" t="s">
        <v>15</v>
      </c>
      <c r="D9" s="4" t="s">
        <v>8</v>
      </c>
      <c r="E9" s="4">
        <v>47.5</v>
      </c>
      <c r="F9" s="7"/>
      <c r="G9" s="8">
        <f t="shared" si="0"/>
        <v>0</v>
      </c>
    </row>
    <row r="10" spans="1:7">
      <c r="A10" s="5"/>
      <c r="B10" s="6"/>
      <c r="C10" s="3" t="s">
        <v>16</v>
      </c>
      <c r="D10" s="4" t="s">
        <v>8</v>
      </c>
      <c r="E10" s="4">
        <v>47.5</v>
      </c>
      <c r="F10" s="7"/>
      <c r="G10" s="8">
        <f t="shared" si="0"/>
        <v>0</v>
      </c>
    </row>
    <row r="11" spans="1:7">
      <c r="A11" s="5"/>
      <c r="B11" s="6"/>
      <c r="C11" s="3" t="s">
        <v>17</v>
      </c>
      <c r="D11" s="4" t="s">
        <v>11</v>
      </c>
      <c r="E11" s="4">
        <f>3+2.52</f>
        <v>5.52</v>
      </c>
      <c r="F11" s="7"/>
      <c r="G11" s="8">
        <f t="shared" si="0"/>
        <v>0</v>
      </c>
    </row>
    <row r="12" spans="1:7">
      <c r="A12" s="5"/>
      <c r="B12" s="6"/>
      <c r="C12" s="3" t="s">
        <v>18</v>
      </c>
      <c r="D12" s="4" t="s">
        <v>11</v>
      </c>
      <c r="E12" s="4">
        <f>38.5+2.6</f>
        <v>41.1</v>
      </c>
      <c r="F12" s="7"/>
      <c r="G12" s="8">
        <f t="shared" si="0"/>
        <v>0</v>
      </c>
    </row>
    <row r="13" spans="1:7">
      <c r="A13" s="5"/>
      <c r="B13" s="6"/>
      <c r="C13" s="3" t="s">
        <v>19</v>
      </c>
      <c r="D13" s="4" t="s">
        <v>8</v>
      </c>
      <c r="E13" s="4">
        <v>97.6</v>
      </c>
      <c r="F13" s="7"/>
      <c r="G13" s="8">
        <f t="shared" si="0"/>
        <v>0</v>
      </c>
    </row>
    <row r="14" spans="1:7">
      <c r="A14" s="5"/>
      <c r="B14" s="6"/>
      <c r="C14" s="3" t="s">
        <v>20</v>
      </c>
      <c r="D14" s="4" t="s">
        <v>8</v>
      </c>
      <c r="E14" s="4">
        <v>97.6</v>
      </c>
      <c r="F14" s="7"/>
      <c r="G14" s="8">
        <f t="shared" si="0"/>
        <v>0</v>
      </c>
    </row>
    <row r="15" spans="1:7">
      <c r="A15" s="5"/>
      <c r="B15" s="6"/>
      <c r="C15" s="3" t="s">
        <v>21</v>
      </c>
      <c r="D15" s="4" t="s">
        <v>8</v>
      </c>
      <c r="E15" s="4">
        <v>8.6999999999999993</v>
      </c>
      <c r="F15" s="7"/>
      <c r="G15" s="8">
        <f t="shared" si="0"/>
        <v>0</v>
      </c>
    </row>
    <row r="16" spans="1:7">
      <c r="A16" s="5"/>
      <c r="B16" s="6"/>
      <c r="C16" s="3" t="s">
        <v>22</v>
      </c>
      <c r="D16" s="4" t="s">
        <v>11</v>
      </c>
      <c r="E16" s="4">
        <v>15</v>
      </c>
      <c r="F16" s="7"/>
      <c r="G16" s="8">
        <f t="shared" si="0"/>
        <v>0</v>
      </c>
    </row>
    <row r="17" spans="1:7">
      <c r="A17" s="5"/>
      <c r="B17" s="6" t="s">
        <v>23</v>
      </c>
      <c r="C17" s="3" t="s">
        <v>7</v>
      </c>
      <c r="D17" s="4" t="s">
        <v>8</v>
      </c>
      <c r="E17" s="4">
        <v>126.17</v>
      </c>
      <c r="F17" s="7"/>
      <c r="G17" s="8">
        <f t="shared" si="0"/>
        <v>0</v>
      </c>
    </row>
    <row r="18" spans="1:7">
      <c r="A18" s="5"/>
      <c r="B18" s="6"/>
      <c r="C18" s="3" t="s">
        <v>9</v>
      </c>
      <c r="D18" s="4" t="s">
        <v>8</v>
      </c>
      <c r="E18" s="4">
        <v>26.73</v>
      </c>
      <c r="F18" s="7"/>
      <c r="G18" s="8">
        <f t="shared" si="0"/>
        <v>0</v>
      </c>
    </row>
    <row r="19" spans="1:7">
      <c r="A19" s="5"/>
      <c r="B19" s="6"/>
      <c r="C19" s="3" t="s">
        <v>10</v>
      </c>
      <c r="D19" s="4" t="s">
        <v>11</v>
      </c>
      <c r="E19" s="4">
        <v>44.3</v>
      </c>
      <c r="F19" s="7"/>
      <c r="G19" s="8">
        <f t="shared" si="0"/>
        <v>0</v>
      </c>
    </row>
    <row r="20" spans="1:7">
      <c r="A20" s="5"/>
      <c r="B20" s="6"/>
      <c r="C20" s="3" t="s">
        <v>24</v>
      </c>
      <c r="D20" s="4" t="s">
        <v>8</v>
      </c>
      <c r="E20" s="4">
        <v>23.2</v>
      </c>
      <c r="F20" s="7"/>
      <c r="G20" s="8">
        <f t="shared" si="0"/>
        <v>0</v>
      </c>
    </row>
    <row r="21" spans="1:7">
      <c r="A21" s="5"/>
      <c r="B21" s="6"/>
      <c r="C21" s="3" t="s">
        <v>13</v>
      </c>
      <c r="D21" s="4" t="s">
        <v>14</v>
      </c>
      <c r="E21" s="4">
        <v>2</v>
      </c>
      <c r="F21" s="7"/>
      <c r="G21" s="8">
        <f t="shared" si="0"/>
        <v>0</v>
      </c>
    </row>
    <row r="22" spans="1:7">
      <c r="A22" s="5"/>
      <c r="B22" s="6"/>
      <c r="C22" s="3" t="s">
        <v>25</v>
      </c>
      <c r="D22" s="4" t="s">
        <v>8</v>
      </c>
      <c r="E22" s="4">
        <v>99.44</v>
      </c>
      <c r="F22" s="7"/>
      <c r="G22" s="8">
        <f t="shared" si="0"/>
        <v>0</v>
      </c>
    </row>
    <row r="23" spans="1:7">
      <c r="A23" s="5"/>
      <c r="B23" s="6"/>
      <c r="C23" s="3" t="s">
        <v>26</v>
      </c>
      <c r="D23" s="4" t="s">
        <v>8</v>
      </c>
      <c r="E23" s="4">
        <f>E22</f>
        <v>99.44</v>
      </c>
      <c r="F23" s="7"/>
      <c r="G23" s="8">
        <f t="shared" si="0"/>
        <v>0</v>
      </c>
    </row>
    <row r="24" spans="1:7">
      <c r="A24" s="5"/>
      <c r="B24" s="6"/>
      <c r="C24" s="3" t="s">
        <v>27</v>
      </c>
      <c r="D24" s="4" t="s">
        <v>11</v>
      </c>
      <c r="E24" s="4">
        <v>7.6</v>
      </c>
      <c r="F24" s="7"/>
      <c r="G24" s="8">
        <f t="shared" si="0"/>
        <v>0</v>
      </c>
    </row>
    <row r="25" spans="1:7">
      <c r="A25" s="5"/>
      <c r="B25" s="6"/>
      <c r="C25" s="3" t="s">
        <v>28</v>
      </c>
      <c r="D25" s="4" t="s">
        <v>11</v>
      </c>
      <c r="E25" s="4">
        <v>98.52</v>
      </c>
      <c r="F25" s="7"/>
      <c r="G25" s="8">
        <f t="shared" si="0"/>
        <v>0</v>
      </c>
    </row>
    <row r="26" spans="1:7">
      <c r="A26" s="5"/>
      <c r="B26" s="6"/>
      <c r="C26" s="3" t="s">
        <v>29</v>
      </c>
      <c r="D26" s="4" t="s">
        <v>8</v>
      </c>
      <c r="E26" s="4">
        <v>22.6</v>
      </c>
      <c r="F26" s="7"/>
      <c r="G26" s="8">
        <f t="shared" si="0"/>
        <v>0</v>
      </c>
    </row>
    <row r="27" spans="1:7">
      <c r="A27" s="5"/>
      <c r="B27" s="6"/>
      <c r="C27" s="3" t="s">
        <v>20</v>
      </c>
      <c r="D27" s="4" t="s">
        <v>8</v>
      </c>
      <c r="E27" s="4">
        <v>22.6</v>
      </c>
      <c r="F27" s="7"/>
      <c r="G27" s="8">
        <f t="shared" si="0"/>
        <v>0</v>
      </c>
    </row>
    <row r="28" spans="1:7">
      <c r="A28" s="5"/>
      <c r="B28" s="6"/>
      <c r="C28" s="3" t="s">
        <v>21</v>
      </c>
      <c r="D28" s="4" t="s">
        <v>8</v>
      </c>
      <c r="E28" s="4"/>
      <c r="F28" s="7"/>
      <c r="G28" s="8">
        <f t="shared" si="0"/>
        <v>0</v>
      </c>
    </row>
    <row r="29" spans="1:7">
      <c r="A29" s="5"/>
      <c r="B29" s="6"/>
      <c r="C29" s="3" t="s">
        <v>22</v>
      </c>
      <c r="D29" s="4" t="s">
        <v>11</v>
      </c>
      <c r="E29" s="4"/>
      <c r="F29" s="7"/>
      <c r="G29" s="8">
        <f t="shared" si="0"/>
        <v>0</v>
      </c>
    </row>
    <row r="30" spans="1:7">
      <c r="A30" s="9"/>
      <c r="B30" s="9"/>
      <c r="C30" s="9"/>
      <c r="D30" s="9"/>
      <c r="E30" s="9"/>
      <c r="F30" s="10" t="s">
        <v>30</v>
      </c>
      <c r="G30" s="11">
        <f>SUM(G4:G29)</f>
        <v>0</v>
      </c>
    </row>
    <row r="31" spans="1:7">
      <c r="A31" s="9"/>
      <c r="B31" s="9"/>
      <c r="C31" s="9"/>
      <c r="D31" s="9"/>
      <c r="E31" s="9"/>
      <c r="F31" s="10" t="s">
        <v>31</v>
      </c>
      <c r="G31" s="11">
        <f>G30*13%</f>
        <v>0</v>
      </c>
    </row>
    <row r="32" spans="1:7">
      <c r="A32" s="9"/>
      <c r="B32" s="9"/>
      <c r="C32" s="9"/>
      <c r="D32" s="9"/>
      <c r="E32" s="9"/>
      <c r="F32" s="10" t="s">
        <v>32</v>
      </c>
      <c r="G32" s="11">
        <f>G30+G31</f>
        <v>0</v>
      </c>
    </row>
    <row r="35" spans="1:7">
      <c r="A35" s="1" t="s">
        <v>0</v>
      </c>
      <c r="B35" s="2" t="s">
        <v>33</v>
      </c>
      <c r="C35" s="12"/>
      <c r="D35" s="13" t="s">
        <v>1</v>
      </c>
      <c r="E35" s="13" t="s">
        <v>2</v>
      </c>
      <c r="F35" s="1" t="s">
        <v>3</v>
      </c>
      <c r="G35" s="1" t="s">
        <v>4</v>
      </c>
    </row>
    <row r="36" spans="1:7">
      <c r="A36" s="14" t="s">
        <v>34</v>
      </c>
      <c r="B36" s="15">
        <f>SUM(G36:G40)</f>
        <v>0</v>
      </c>
      <c r="C36" s="12" t="s">
        <v>35</v>
      </c>
      <c r="D36" s="13" t="s">
        <v>8</v>
      </c>
      <c r="E36" s="13">
        <v>18.3</v>
      </c>
      <c r="F36" s="7"/>
      <c r="G36" s="8">
        <f t="shared" ref="G36:G45" si="1">E36*F36</f>
        <v>0</v>
      </c>
    </row>
    <row r="37" spans="1:7">
      <c r="A37" s="16"/>
      <c r="B37" s="17"/>
      <c r="C37" s="12" t="s">
        <v>36</v>
      </c>
      <c r="D37" s="13" t="s">
        <v>8</v>
      </c>
      <c r="E37" s="13">
        <f>12.6+12.55</f>
        <v>25.15</v>
      </c>
      <c r="F37" s="7"/>
      <c r="G37" s="8">
        <f t="shared" si="1"/>
        <v>0</v>
      </c>
    </row>
    <row r="38" spans="1:7">
      <c r="A38" s="16"/>
      <c r="B38" s="17"/>
      <c r="C38" s="12" t="s">
        <v>37</v>
      </c>
      <c r="D38" s="13" t="s">
        <v>8</v>
      </c>
      <c r="E38" s="13">
        <v>20</v>
      </c>
      <c r="F38" s="7"/>
      <c r="G38" s="8">
        <f t="shared" si="1"/>
        <v>0</v>
      </c>
    </row>
    <row r="39" spans="1:7">
      <c r="A39" s="16"/>
      <c r="B39" s="17"/>
      <c r="C39" s="12" t="s">
        <v>38</v>
      </c>
      <c r="D39" s="13" t="s">
        <v>8</v>
      </c>
      <c r="E39" s="13">
        <v>126</v>
      </c>
      <c r="F39" s="7"/>
      <c r="G39" s="8">
        <f t="shared" si="1"/>
        <v>0</v>
      </c>
    </row>
    <row r="40" spans="1:7">
      <c r="A40" s="18"/>
      <c r="B40" s="19"/>
      <c r="C40" s="12" t="s">
        <v>39</v>
      </c>
      <c r="D40" s="13" t="s">
        <v>8</v>
      </c>
      <c r="E40" s="13">
        <v>4.5999999999999996</v>
      </c>
      <c r="F40" s="7"/>
      <c r="G40" s="8">
        <f t="shared" si="1"/>
        <v>0</v>
      </c>
    </row>
    <row r="41" spans="1:7">
      <c r="A41" s="14" t="s">
        <v>40</v>
      </c>
      <c r="B41" s="15">
        <f>SUM(G41:G45)</f>
        <v>0</v>
      </c>
      <c r="C41" s="20" t="s">
        <v>41</v>
      </c>
      <c r="D41" s="21" t="s">
        <v>8</v>
      </c>
      <c r="E41" s="21">
        <v>24.3</v>
      </c>
      <c r="F41" s="22"/>
      <c r="G41" s="23">
        <f t="shared" si="1"/>
        <v>0</v>
      </c>
    </row>
    <row r="42" spans="1:7">
      <c r="A42" s="16"/>
      <c r="B42" s="17"/>
      <c r="C42" s="20" t="s">
        <v>42</v>
      </c>
      <c r="D42" s="21" t="s">
        <v>8</v>
      </c>
      <c r="E42" s="21">
        <v>11.3</v>
      </c>
      <c r="F42" s="22"/>
      <c r="G42" s="23">
        <f t="shared" si="1"/>
        <v>0</v>
      </c>
    </row>
    <row r="43" spans="1:7">
      <c r="A43" s="16"/>
      <c r="B43" s="17"/>
      <c r="C43" s="20" t="s">
        <v>43</v>
      </c>
      <c r="D43" s="21" t="s">
        <v>8</v>
      </c>
      <c r="E43" s="21">
        <v>10.7</v>
      </c>
      <c r="F43" s="22"/>
      <c r="G43" s="23">
        <f t="shared" si="1"/>
        <v>0</v>
      </c>
    </row>
    <row r="44" spans="1:7">
      <c r="A44" s="16"/>
      <c r="B44" s="17"/>
      <c r="C44" s="20" t="s">
        <v>44</v>
      </c>
      <c r="D44" s="21" t="s">
        <v>8</v>
      </c>
      <c r="E44" s="21">
        <v>34.1</v>
      </c>
      <c r="F44" s="22"/>
      <c r="G44" s="23">
        <f t="shared" si="1"/>
        <v>0</v>
      </c>
    </row>
    <row r="45" spans="1:7">
      <c r="A45" s="18"/>
      <c r="B45" s="19"/>
      <c r="C45" s="20" t="s">
        <v>45</v>
      </c>
      <c r="D45" s="21" t="s">
        <v>8</v>
      </c>
      <c r="E45" s="21">
        <v>55.3</v>
      </c>
      <c r="F45" s="22"/>
      <c r="G45" s="23">
        <f t="shared" si="1"/>
        <v>0</v>
      </c>
    </row>
    <row r="46" spans="1:7">
      <c r="A46" s="9"/>
      <c r="B46" s="9"/>
      <c r="C46" s="9"/>
      <c r="D46" s="9"/>
      <c r="E46" s="9"/>
      <c r="F46" s="10" t="s">
        <v>30</v>
      </c>
      <c r="G46" s="11">
        <f>SUM(G36:G45)</f>
        <v>0</v>
      </c>
    </row>
    <row r="47" spans="1:7">
      <c r="A47" s="9"/>
      <c r="B47" s="9"/>
      <c r="C47" s="9"/>
      <c r="D47" s="9"/>
      <c r="E47" s="9"/>
      <c r="F47" s="10" t="s">
        <v>31</v>
      </c>
      <c r="G47" s="11">
        <f>G46*13%</f>
        <v>0</v>
      </c>
    </row>
    <row r="48" spans="1:7">
      <c r="A48" s="9"/>
      <c r="B48" s="9"/>
      <c r="C48" s="9"/>
      <c r="D48" s="9"/>
      <c r="E48" s="9"/>
      <c r="F48" s="10" t="s">
        <v>32</v>
      </c>
      <c r="G48" s="11">
        <f>G46+G47</f>
        <v>0</v>
      </c>
    </row>
    <row r="51" spans="1:7">
      <c r="A51" s="1" t="s">
        <v>0</v>
      </c>
      <c r="B51" s="2" t="s">
        <v>33</v>
      </c>
      <c r="C51" s="3"/>
      <c r="D51" s="4" t="s">
        <v>1</v>
      </c>
      <c r="E51" s="4" t="s">
        <v>2</v>
      </c>
      <c r="F51" s="1" t="s">
        <v>3</v>
      </c>
      <c r="G51" s="1" t="s">
        <v>4</v>
      </c>
    </row>
    <row r="52" spans="1:7">
      <c r="A52" s="5" t="s">
        <v>46</v>
      </c>
      <c r="B52" s="24">
        <f>SUM(G52:G56)</f>
        <v>0</v>
      </c>
      <c r="C52" s="25" t="s">
        <v>47</v>
      </c>
      <c r="D52" s="26" t="s">
        <v>8</v>
      </c>
      <c r="E52" s="26">
        <v>194.1</v>
      </c>
      <c r="F52" s="22"/>
      <c r="G52" s="23">
        <f>E52*F52</f>
        <v>0</v>
      </c>
    </row>
    <row r="53" spans="1:7">
      <c r="A53" s="5"/>
      <c r="B53" s="24"/>
      <c r="C53" s="25" t="s">
        <v>48</v>
      </c>
      <c r="D53" s="26" t="s">
        <v>8</v>
      </c>
      <c r="E53" s="26">
        <f>8.33+54.5+8.9+50.79</f>
        <v>122.52000000000001</v>
      </c>
      <c r="F53" s="22"/>
      <c r="G53" s="23">
        <f>E53*F53</f>
        <v>0</v>
      </c>
    </row>
    <row r="54" spans="1:7">
      <c r="A54" s="5"/>
      <c r="B54" s="24"/>
      <c r="C54" s="25" t="s">
        <v>49</v>
      </c>
      <c r="D54" s="26" t="s">
        <v>8</v>
      </c>
      <c r="E54" s="26">
        <v>254.9</v>
      </c>
      <c r="F54" s="22"/>
      <c r="G54" s="23">
        <f>E54*F54</f>
        <v>0</v>
      </c>
    </row>
    <row r="55" spans="1:7">
      <c r="A55" s="5"/>
      <c r="B55" s="24"/>
      <c r="C55" s="25" t="s">
        <v>50</v>
      </c>
      <c r="D55" s="26" t="s">
        <v>8</v>
      </c>
      <c r="E55" s="26">
        <f>267+4.5+46+293+31</f>
        <v>641.5</v>
      </c>
      <c r="F55" s="22"/>
      <c r="G55" s="23">
        <f>E55*F55</f>
        <v>0</v>
      </c>
    </row>
    <row r="56" spans="1:7">
      <c r="A56" s="5"/>
      <c r="B56" s="24"/>
      <c r="C56" s="25" t="s">
        <v>51</v>
      </c>
      <c r="D56" s="26" t="s">
        <v>8</v>
      </c>
      <c r="E56" s="26"/>
      <c r="F56" s="22"/>
      <c r="G56" s="23">
        <f>E56*F56</f>
        <v>0</v>
      </c>
    </row>
    <row r="57" spans="1:7">
      <c r="A57" s="9"/>
      <c r="B57" s="9"/>
      <c r="C57" s="9"/>
      <c r="D57" s="9"/>
      <c r="E57" s="9"/>
      <c r="F57" s="10" t="s">
        <v>30</v>
      </c>
      <c r="G57" s="11">
        <f>SUM(G52:G56)</f>
        <v>0</v>
      </c>
    </row>
    <row r="58" spans="1:7">
      <c r="A58" s="9"/>
      <c r="B58" s="9"/>
      <c r="C58" s="9"/>
      <c r="D58" s="9"/>
      <c r="E58" s="9"/>
      <c r="F58" s="10" t="s">
        <v>31</v>
      </c>
      <c r="G58" s="11">
        <f>G57*13%</f>
        <v>0</v>
      </c>
    </row>
    <row r="59" spans="1:7">
      <c r="A59" s="9"/>
      <c r="B59" s="9"/>
      <c r="C59" s="9"/>
      <c r="D59" s="9"/>
      <c r="E59" s="9"/>
      <c r="F59" s="10" t="s">
        <v>32</v>
      </c>
      <c r="G59" s="11">
        <f>G57+G58</f>
        <v>0</v>
      </c>
    </row>
    <row r="63" spans="1:7">
      <c r="A63" s="1" t="s">
        <v>0</v>
      </c>
      <c r="B63" s="12"/>
      <c r="C63" s="13" t="s">
        <v>1</v>
      </c>
      <c r="D63" s="13" t="s">
        <v>2</v>
      </c>
      <c r="E63" s="1" t="s">
        <v>3</v>
      </c>
      <c r="F63" s="1" t="s">
        <v>4</v>
      </c>
    </row>
    <row r="64" spans="1:7">
      <c r="A64" s="5" t="s">
        <v>52</v>
      </c>
      <c r="B64" s="27" t="s">
        <v>53</v>
      </c>
      <c r="C64" s="28" t="s">
        <v>14</v>
      </c>
      <c r="D64" s="28">
        <v>1</v>
      </c>
      <c r="E64" s="7"/>
      <c r="F64" s="8">
        <f t="shared" ref="F64:F78" si="2">D64*E64</f>
        <v>0</v>
      </c>
    </row>
    <row r="65" spans="1:6">
      <c r="A65" s="5"/>
      <c r="B65" s="27" t="s">
        <v>54</v>
      </c>
      <c r="C65" s="28" t="s">
        <v>55</v>
      </c>
      <c r="D65" s="28">
        <v>22</v>
      </c>
      <c r="E65" s="7"/>
      <c r="F65" s="8">
        <f t="shared" si="2"/>
        <v>0</v>
      </c>
    </row>
    <row r="66" spans="1:6">
      <c r="A66" s="5"/>
      <c r="B66" s="27" t="s">
        <v>56</v>
      </c>
      <c r="C66" s="28" t="s">
        <v>57</v>
      </c>
      <c r="D66" s="28"/>
      <c r="E66" s="7"/>
      <c r="F66" s="8">
        <f t="shared" si="2"/>
        <v>0</v>
      </c>
    </row>
    <row r="67" spans="1:6">
      <c r="A67" s="5"/>
      <c r="B67" s="29" t="s">
        <v>58</v>
      </c>
      <c r="C67" s="28" t="s">
        <v>57</v>
      </c>
      <c r="D67" s="28">
        <v>494.2</v>
      </c>
      <c r="E67" s="7"/>
      <c r="F67" s="8">
        <f t="shared" si="2"/>
        <v>0</v>
      </c>
    </row>
    <row r="68" spans="1:6">
      <c r="A68" s="5"/>
      <c r="B68" s="29" t="s">
        <v>59</v>
      </c>
      <c r="C68" s="28" t="s">
        <v>57</v>
      </c>
      <c r="D68" s="28">
        <f>138.9*6</f>
        <v>833.40000000000009</v>
      </c>
      <c r="E68" s="7"/>
      <c r="F68" s="8">
        <f t="shared" si="2"/>
        <v>0</v>
      </c>
    </row>
    <row r="69" spans="1:6">
      <c r="A69" s="5"/>
      <c r="B69" s="29" t="s">
        <v>60</v>
      </c>
      <c r="C69" s="28" t="s">
        <v>57</v>
      </c>
      <c r="D69" s="28">
        <v>110</v>
      </c>
      <c r="E69" s="7"/>
      <c r="F69" s="8">
        <f t="shared" si="2"/>
        <v>0</v>
      </c>
    </row>
    <row r="70" spans="1:6">
      <c r="A70" s="5"/>
      <c r="B70" s="29" t="s">
        <v>61</v>
      </c>
      <c r="C70" s="28" t="s">
        <v>57</v>
      </c>
      <c r="D70" s="28">
        <v>201.8</v>
      </c>
      <c r="E70" s="7"/>
      <c r="F70" s="8">
        <f t="shared" si="2"/>
        <v>0</v>
      </c>
    </row>
    <row r="71" spans="1:6">
      <c r="A71" s="5"/>
      <c r="B71" s="27" t="s">
        <v>62</v>
      </c>
      <c r="C71" s="28" t="s">
        <v>8</v>
      </c>
      <c r="D71" s="28">
        <v>87.2</v>
      </c>
      <c r="E71" s="7"/>
      <c r="F71" s="8">
        <f>D71*E71</f>
        <v>0</v>
      </c>
    </row>
    <row r="72" spans="1:6">
      <c r="A72" s="5"/>
      <c r="B72" s="12" t="s">
        <v>63</v>
      </c>
      <c r="C72" s="13" t="s">
        <v>8</v>
      </c>
      <c r="D72" s="13">
        <v>147.9</v>
      </c>
      <c r="E72" s="7"/>
      <c r="F72" s="8">
        <f t="shared" si="2"/>
        <v>0</v>
      </c>
    </row>
    <row r="73" spans="1:6">
      <c r="A73" s="5"/>
      <c r="B73" s="12" t="s">
        <v>64</v>
      </c>
      <c r="C73" s="13" t="s">
        <v>8</v>
      </c>
      <c r="D73" s="13">
        <v>128.1</v>
      </c>
      <c r="E73" s="7"/>
      <c r="F73" s="8">
        <f t="shared" si="2"/>
        <v>0</v>
      </c>
    </row>
    <row r="74" spans="1:6">
      <c r="A74" s="5"/>
      <c r="B74" s="27" t="s">
        <v>65</v>
      </c>
      <c r="C74" s="28" t="s">
        <v>8</v>
      </c>
      <c r="D74" s="28">
        <v>147.9</v>
      </c>
      <c r="E74" s="7"/>
      <c r="F74" s="8">
        <f t="shared" si="2"/>
        <v>0</v>
      </c>
    </row>
    <row r="75" spans="1:6">
      <c r="A75" s="5"/>
      <c r="B75" s="27" t="s">
        <v>66</v>
      </c>
      <c r="C75" s="28" t="s">
        <v>11</v>
      </c>
      <c r="D75" s="28">
        <v>6.3</v>
      </c>
      <c r="E75" s="7"/>
      <c r="F75" s="8">
        <f t="shared" si="2"/>
        <v>0</v>
      </c>
    </row>
    <row r="76" spans="1:6">
      <c r="A76" s="5"/>
      <c r="B76" s="27" t="s">
        <v>67</v>
      </c>
      <c r="C76" s="28" t="s">
        <v>11</v>
      </c>
      <c r="D76" s="28">
        <v>26.9</v>
      </c>
      <c r="E76" s="7"/>
      <c r="F76" s="8">
        <f t="shared" si="2"/>
        <v>0</v>
      </c>
    </row>
    <row r="77" spans="1:6">
      <c r="A77" s="5"/>
      <c r="B77" s="27" t="s">
        <v>68</v>
      </c>
      <c r="C77" s="28" t="s">
        <v>11</v>
      </c>
      <c r="D77" s="28">
        <v>70.400000000000006</v>
      </c>
      <c r="E77" s="7"/>
      <c r="F77" s="8">
        <f t="shared" si="2"/>
        <v>0</v>
      </c>
    </row>
    <row r="78" spans="1:6">
      <c r="A78" s="5"/>
      <c r="B78" s="27" t="s">
        <v>69</v>
      </c>
      <c r="C78" s="28" t="s">
        <v>11</v>
      </c>
      <c r="D78" s="28">
        <v>34.6</v>
      </c>
      <c r="E78" s="7"/>
      <c r="F78" s="8">
        <f t="shared" si="2"/>
        <v>0</v>
      </c>
    </row>
    <row r="79" spans="1:6">
      <c r="A79" s="9"/>
      <c r="B79" s="9"/>
      <c r="C79" s="9"/>
      <c r="D79" s="9"/>
      <c r="E79" s="10" t="s">
        <v>30</v>
      </c>
      <c r="F79" s="11">
        <f>SUM(F64:F78)</f>
        <v>0</v>
      </c>
    </row>
    <row r="80" spans="1:6">
      <c r="A80" s="9"/>
      <c r="B80" s="9"/>
      <c r="C80" s="9"/>
      <c r="D80" s="9"/>
      <c r="E80" s="10" t="s">
        <v>31</v>
      </c>
      <c r="F80" s="11">
        <f>F79*13%</f>
        <v>0</v>
      </c>
    </row>
    <row r="81" spans="1:6">
      <c r="A81" s="9"/>
      <c r="B81" s="9"/>
      <c r="C81" s="9"/>
      <c r="D81" s="9"/>
      <c r="E81" s="10" t="s">
        <v>32</v>
      </c>
      <c r="F81" s="11">
        <f>F79+F80</f>
        <v>0</v>
      </c>
    </row>
  </sheetData>
  <mergeCells count="10">
    <mergeCell ref="A52:A56"/>
    <mergeCell ref="B52:B56"/>
    <mergeCell ref="A64:A78"/>
    <mergeCell ref="A4:A29"/>
    <mergeCell ref="B4:B16"/>
    <mergeCell ref="B17:B29"/>
    <mergeCell ref="A36:A40"/>
    <mergeCell ref="B36:B40"/>
    <mergeCell ref="A41:A45"/>
    <mergeCell ref="B41:B45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Tevai TSING</dc:creator>
  <cp:lastModifiedBy>Tevai TSING</cp:lastModifiedBy>
  <dcterms:created xsi:type="dcterms:W3CDTF">2014-03-23T06:20:11Z</dcterms:created>
  <dcterms:modified xsi:type="dcterms:W3CDTF">2014-03-23T06:23:09Z</dcterms:modified>
</cp:coreProperties>
</file>